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Приложения 380 обновить раскидать\"/>
    </mc:Choice>
  </mc:AlternateContent>
  <xr:revisionPtr revIDLastSave="0" documentId="13_ncr:1_{D58EF6B2-CAEC-4998-A4F5-64212F95C975}" xr6:coauthVersionLast="36" xr6:coauthVersionMax="36" xr10:uidLastSave="{00000000-0000-0000-0000-000000000000}"/>
  <bookViews>
    <workbookView xWindow="0" yWindow="0" windowWidth="28800" windowHeight="11955" xr2:uid="{F5D744DD-40E3-4960-A3CC-75954C73823F}"/>
  </bookViews>
  <sheets>
    <sheet name="1" sheetId="1" r:id="rId1"/>
  </sheets>
  <definedNames>
    <definedName name="_xlnm._FilterDatabase" localSheetId="0" hidden="1">'1'!$A$20:$B$20</definedName>
    <definedName name="_xlnm.Print_Titles" localSheetId="0">'1'!$15:$19</definedName>
    <definedName name="_xlnm.Print_Area" localSheetId="0">'1'!$A$1:$Q$22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8" i="1" l="1"/>
  <c r="K18" i="1"/>
  <c r="I18" i="1"/>
  <c r="G18" i="1"/>
  <c r="E18" i="1"/>
  <c r="M50" i="1" l="1"/>
  <c r="M41" i="1"/>
  <c r="O25" i="1"/>
  <c r="O24" i="1" s="1"/>
  <c r="N25" i="1"/>
  <c r="N24" i="1" s="1"/>
  <c r="M25" i="1"/>
  <c r="M24" i="1" s="1"/>
  <c r="L25" i="1"/>
  <c r="L24" i="1" s="1"/>
  <c r="L50" i="1"/>
  <c r="L41" i="1"/>
  <c r="O50" i="1" l="1"/>
  <c r="O41" i="1"/>
  <c r="N50" i="1"/>
  <c r="N41" i="1"/>
  <c r="F18" i="1" l="1"/>
  <c r="D18" i="1"/>
  <c r="P18" i="1"/>
  <c r="J18" i="1"/>
  <c r="H18" i="1"/>
  <c r="L32" i="1"/>
  <c r="L31" i="1" s="1"/>
  <c r="L30" i="1" s="1"/>
  <c r="M32" i="1"/>
  <c r="M31" i="1" s="1"/>
  <c r="M30" i="1" s="1"/>
  <c r="N32" i="1"/>
  <c r="N31" i="1" s="1"/>
  <c r="N30" i="1" s="1"/>
  <c r="O32" i="1"/>
  <c r="O31" i="1" s="1"/>
  <c r="O30" i="1" s="1"/>
  <c r="O47" i="1"/>
  <c r="O45" i="1" s="1"/>
  <c r="O38" i="1" s="1"/>
  <c r="N47" i="1"/>
  <c r="N45" i="1" s="1"/>
  <c r="N38" i="1" s="1"/>
  <c r="M47" i="1"/>
  <c r="M45" i="1" s="1"/>
  <c r="M38" i="1" s="1"/>
  <c r="L47" i="1"/>
  <c r="L45" i="1" s="1"/>
  <c r="L38" i="1" s="1"/>
  <c r="O23" i="1" l="1"/>
  <c r="O20" i="1" s="1"/>
  <c r="N23" i="1"/>
  <c r="N20" i="1" s="1"/>
  <c r="L23" i="1"/>
  <c r="L20" i="1" s="1"/>
  <c r="M23" i="1" l="1"/>
  <c r="M20" i="1" s="1"/>
</calcChain>
</file>

<file path=xl/sharedStrings.xml><?xml version="1.0" encoding="utf-8"?>
<sst xmlns="http://schemas.openxmlformats.org/spreadsheetml/2006/main" count="551" uniqueCount="107">
  <si>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</si>
  <si>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</si>
  <si>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</si>
  <si>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</si>
  <si>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</si>
  <si>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</si>
  <si>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</si>
  <si>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</si>
  <si>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</si>
  <si>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</si>
  <si>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</si>
  <si>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</si>
  <si>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</si>
  <si>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</si>
  <si>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</si>
  <si>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</si>
  <si>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</si>
  <si>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</si>
  <si>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</si>
  <si>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</si>
  <si>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</si>
  <si>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</si>
  <si>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</si>
  <si>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</si>
  <si>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</si>
  <si>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</si>
  <si>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</si>
  <si>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</si>
  <si>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</si>
  <si>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</si>
  <si>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</si>
  <si>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на год: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</si>
  <si>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</si>
  <si>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</si>
  <si>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Реконструкция, всего, в том числе:</t>
  </si>
  <si>
    <t>1.3.1.1</t>
  </si>
  <si>
    <t>1.3.1.1.1</t>
  </si>
  <si>
    <t>1.3.1.1.2</t>
  </si>
  <si>
    <t>1.3.1.2</t>
  </si>
  <si>
    <t>1.3.1.3</t>
  </si>
  <si>
    <t>Модернизация, техническое перевооружение, модификация, всего, в том числе:</t>
  </si>
  <si>
    <t>1.3.2.1</t>
  </si>
  <si>
    <t>1.3.2.1.1</t>
  </si>
  <si>
    <t>1.3.2.1.2</t>
  </si>
  <si>
    <t>1.3.2.2</t>
  </si>
  <si>
    <t>1.3.2.3</t>
  </si>
  <si>
    <t>1.3.2.5</t>
  </si>
  <si>
    <t>Новое строительство, создание, покупка, всего, в том числе:</t>
  </si>
  <si>
    <t>1.3.3.1</t>
  </si>
  <si>
    <t>1.3.3.2</t>
  </si>
  <si>
    <t>1.3.3.3</t>
  </si>
  <si>
    <t>1.3.3.4</t>
  </si>
  <si>
    <t>1.3.3.4.1</t>
  </si>
  <si>
    <t>1.3.3.4.2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</si>
  <si>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</si>
  <si>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</si>
  <si>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Иные инвестиционные проекты, всего, в том числе: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</si>
  <si>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</si>
  <si>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Инвестиционные проекты в сферах производства электрической энергии и теплоснабжения, всего, в том числе:</t>
  </si>
  <si>
    <t>1</t>
  </si>
  <si>
    <t>1.1</t>
  </si>
  <si>
    <t>1.2</t>
  </si>
  <si>
    <t>1.3.1</t>
  </si>
  <si>
    <t>1.3.2</t>
  </si>
  <si>
    <t>1.3.3</t>
  </si>
  <si>
    <t>1.3.4</t>
  </si>
  <si>
    <t>1.3.5</t>
  </si>
  <si>
    <t>1.4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</si>
  <si>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</si>
  <si>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</si>
  <si>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прочих объектов основных средств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</si>
  <si>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</si>
  <si>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</si>
  <si>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</si>
  <si>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</si>
  <si>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прочих объектов основных средств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</si>
  <si>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</si>
  <si>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</si>
  <si>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</si>
  <si>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</si>
  <si>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</si>
  <si>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Прочее новое строительство, покупка объектов основных средств всего, в том числе:</t>
  </si>
  <si>
    <t>Создание, приобретение объектов нематериальных активов всего, в том числе:</t>
  </si>
  <si>
    <t>Создание программ для ЭВМ, приобретение исключительных прав на программы для ЭВМ всего, в том числе:</t>
  </si>
  <si>
    <t>Создание, приобретение прочих объектов нематериальных активов всего, в том числе:</t>
  </si>
  <si>
    <t>Ульяновская область</t>
  </si>
  <si>
    <t>нд</t>
  </si>
  <si>
    <t>Наименование количественного показателя, соответствующего цели (млн. руб. без НДС)</t>
  </si>
  <si>
    <t>Предложение по корректировке утвержденного плана</t>
  </si>
  <si>
    <t>Приобретение программного обеспечения для осуществления энергосбытовой деятельности</t>
  </si>
  <si>
    <t>O_3.08_SOFT</t>
  </si>
  <si>
    <t>Создание интеллектуальной системы учета электрической энергии</t>
  </si>
  <si>
    <t>L_3.05_ISUEE</t>
  </si>
  <si>
    <t>Мероприятия по исполнению требований федерального законодательства</t>
  </si>
  <si>
    <t>O_3.06_OOOS</t>
  </si>
  <si>
    <t>L_3.04_ENERGOSB</t>
  </si>
  <si>
    <t>Приобретение вычислительной и организационной техники</t>
  </si>
  <si>
    <t>Приобретение автотранспорта</t>
  </si>
  <si>
    <t>L_3.01_VTIOT</t>
  </si>
  <si>
    <t>L_3.02_AVTO</t>
  </si>
  <si>
    <t>от 5 мая 2016 г. № 380</t>
  </si>
  <si>
    <t>Г</t>
  </si>
  <si>
    <t>Энергосбережение</t>
  </si>
  <si>
    <t>Инвестиционная программа Акционерное общество "Ульяновскэнерго"</t>
  </si>
  <si>
    <t>Год раскрытия информации: 2024 год</t>
  </si>
  <si>
    <t>Утвержденные плановые значения показателей приведены в соответствии с: Распоряжение Министерства энергетики, жилищно-коммунального комплекса и городской среды Ульяновской области от 29.10.2021 года № 228-од</t>
  </si>
  <si>
    <t>Утвержденный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</si>
</sst>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Bahnschrift SemiLight SemiConde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0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2" fillId="0" borderId="0" xfId="1" applyFont="1" applyBorder="1"/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Alignment="1">
      <alignment vertical="center"/>
    </xf>
    <xf numFmtId="0" fontId="9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49" fontId="8" fillId="0" borderId="1" xfId="1" applyNumberFormat="1" applyFont="1" applyBorder="1" applyAlignment="1">
      <alignment horizontal="center"/>
    </xf>
    <xf numFmtId="0" fontId="8" fillId="0" borderId="0" xfId="1" applyFont="1"/>
    <xf numFmtId="0" fontId="6" fillId="0" borderId="0" xfId="1" applyFont="1" applyAlignment="1">
      <alignment horizontal="center"/>
    </xf>
    <xf numFmtId="0" fontId="6" fillId="0" borderId="0" xfId="1" applyFont="1" applyAlignment="1"/>
    <xf numFmtId="49" fontId="2" fillId="0" borderId="0" xfId="1" applyNumberFormat="1" applyFont="1"/>
    <xf numFmtId="49" fontId="8" fillId="0" borderId="1" xfId="1" applyNumberFormat="1" applyFont="1" applyBorder="1" applyAlignment="1">
      <alignment horizontal="left" vertical="center"/>
    </xf>
    <xf numFmtId="0" fontId="8" fillId="0" borderId="1" xfId="1" applyFont="1" applyBorder="1" applyAlignment="1">
      <alignment horizontal="left" vertical="center" wrapText="1"/>
    </xf>
    <xf numFmtId="164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 wrapText="1" indent="1"/>
    </xf>
    <xf numFmtId="0" fontId="8" fillId="0" borderId="1" xfId="1" applyFont="1" applyBorder="1" applyAlignment="1">
      <alignment horizontal="left" vertical="center" wrapText="1" indent="2"/>
    </xf>
    <xf numFmtId="0" fontId="8" fillId="0" borderId="1" xfId="1" applyFont="1" applyBorder="1" applyAlignment="1">
      <alignment horizontal="left" vertical="center" wrapText="1" indent="3"/>
    </xf>
    <xf numFmtId="0" fontId="8" fillId="0" borderId="1" xfId="1" applyFont="1" applyBorder="1" applyAlignment="1">
      <alignment horizontal="left" vertical="center" wrapText="1" indent="4"/>
    </xf>
    <xf numFmtId="0" fontId="8" fillId="0" borderId="1" xfId="1" applyFont="1" applyBorder="1" applyAlignment="1">
      <alignment horizontal="left" vertical="center" wrapText="1" indent="5"/>
    </xf>
    <xf numFmtId="0" fontId="8" fillId="0" borderId="1" xfId="1" applyFont="1" applyBorder="1" applyAlignment="1">
      <alignment horizontal="left" vertical="center" indent="1"/>
    </xf>
    <xf numFmtId="4" fontId="8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4" fontId="2" fillId="0" borderId="0" xfId="1" applyNumberFormat="1" applyFont="1"/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textRotation="90" wrapText="1"/>
    </xf>
    <xf numFmtId="0" fontId="3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</cellXfs>
  <cellStyles count="3">
    <cellStyle name="Обычный" xfId="0" builtinId="0"/>
    <cellStyle name="Обычный 3" xfId="2" xr:uid="{9677E876-3926-4D01-B02A-BE5018A341CD}"/>
    <cellStyle name="Обычный 7" xfId="1" xr:uid="{A20A0C03-ADAE-440E-95CD-AB56D74FF8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333DE-ADF4-48B0-82CA-C7B002E25090}">
  <sheetPr>
    <tabColor rgb="FF92D050"/>
    <pageSetUpPr fitToPage="1"/>
  </sheetPr>
  <dimension ref="A1:AD60"/>
  <sheetViews>
    <sheetView tabSelected="1" zoomScale="70" zoomScaleNormal="70" zoomScaleSheetLayoutView="70" workbookViewId="0">
      <selection activeCell="I21" sqref="I21"/>
    </sheetView>
  </sheetViews>
  <sheetFormatPr defaultRowHeight="12" x14ac:dyDescent="0.2"/>
  <cols>
    <col min="1" max="1" width="9.75" style="20" customWidth="1"/>
    <col min="2" max="2" width="128.375" style="1" customWidth="1"/>
    <col min="3" max="3" width="24.375" style="1" bestFit="1" customWidth="1"/>
    <col min="4" max="17" width="12" style="1" customWidth="1"/>
    <col min="18" max="16384" width="9" style="1"/>
  </cols>
  <sheetData>
    <row r="1" spans="1:30" ht="18.75" x14ac:dyDescent="0.2">
      <c r="A1" s="1"/>
      <c r="Q1" s="2" t="s">
        <v>0</v>
      </c>
    </row>
    <row r="2" spans="1:30" ht="18.75" x14ac:dyDescent="0.3">
      <c r="A2" s="1"/>
      <c r="F2" s="3"/>
      <c r="G2" s="4"/>
      <c r="Q2" s="5" t="s">
        <v>1</v>
      </c>
    </row>
    <row r="3" spans="1:30" ht="18.75" x14ac:dyDescent="0.3">
      <c r="A3" s="1"/>
      <c r="F3" s="6"/>
      <c r="G3" s="6"/>
      <c r="Q3" s="5" t="s">
        <v>100</v>
      </c>
    </row>
    <row r="4" spans="1:30" ht="18.75" x14ac:dyDescent="0.2">
      <c r="A4" s="37" t="s">
        <v>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1:30" ht="18.75" x14ac:dyDescent="0.3">
      <c r="A5" s="19"/>
      <c r="B5" s="19"/>
      <c r="D5" s="19" t="s">
        <v>31</v>
      </c>
      <c r="E5" s="18">
        <v>2024</v>
      </c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30" ht="15.75" customHeight="1" x14ac:dyDescent="0.2">
      <c r="A6" s="1"/>
    </row>
    <row r="7" spans="1:30" ht="21.75" customHeight="1" x14ac:dyDescent="0.2">
      <c r="A7" s="38" t="s">
        <v>103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</row>
    <row r="8" spans="1:30" ht="15.75" customHeight="1" x14ac:dyDescent="0.2">
      <c r="A8" s="39" t="s">
        <v>3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spans="1:30" x14ac:dyDescent="0.2">
      <c r="A9" s="1"/>
    </row>
    <row r="10" spans="1:30" ht="16.5" customHeight="1" x14ac:dyDescent="0.2">
      <c r="A10" s="38" t="s">
        <v>104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30" ht="15" customHeight="1" x14ac:dyDescent="0.2">
      <c r="A11" s="7"/>
      <c r="B11" s="7"/>
      <c r="C11" s="7"/>
      <c r="D11" s="7"/>
      <c r="E11" s="7"/>
      <c r="F11" s="7"/>
      <c r="G11" s="7"/>
      <c r="H11" s="8"/>
      <c r="I11" s="8"/>
      <c r="J11" s="8"/>
      <c r="K11" s="8"/>
      <c r="L11" s="8"/>
      <c r="M11" s="8"/>
      <c r="N11" s="7"/>
      <c r="O11" s="7"/>
      <c r="P11" s="7"/>
      <c r="Q11" s="7"/>
    </row>
    <row r="12" spans="1:30" s="6" customFormat="1" ht="15.75" customHeight="1" x14ac:dyDescent="0.3">
      <c r="A12" s="36" t="s">
        <v>105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s="6" customFormat="1" ht="15.75" customHeight="1" x14ac:dyDescent="0.25">
      <c r="A13" s="35" t="s">
        <v>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s="6" customFormat="1" ht="15.75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 s="11" customFormat="1" ht="33.75" customHeight="1" x14ac:dyDescent="0.2">
      <c r="A15" s="33" t="s">
        <v>5</v>
      </c>
      <c r="B15" s="33" t="s">
        <v>6</v>
      </c>
      <c r="C15" s="33" t="s">
        <v>7</v>
      </c>
      <c r="D15" s="33" t="s">
        <v>8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6" spans="1:30" ht="145.5" customHeight="1" x14ac:dyDescent="0.2">
      <c r="A16" s="33"/>
      <c r="B16" s="33"/>
      <c r="C16" s="33"/>
      <c r="D16" s="33" t="s">
        <v>9</v>
      </c>
      <c r="E16" s="33"/>
      <c r="F16" s="33" t="s">
        <v>10</v>
      </c>
      <c r="G16" s="33"/>
      <c r="H16" s="33" t="s">
        <v>11</v>
      </c>
      <c r="I16" s="33"/>
      <c r="J16" s="33" t="s">
        <v>12</v>
      </c>
      <c r="K16" s="33"/>
      <c r="L16" s="33" t="s">
        <v>13</v>
      </c>
      <c r="M16" s="33"/>
      <c r="N16" s="33" t="s">
        <v>14</v>
      </c>
      <c r="O16" s="33"/>
      <c r="P16" s="33" t="s">
        <v>15</v>
      </c>
      <c r="Q16" s="33"/>
    </row>
    <row r="17" spans="1:17" s="12" customFormat="1" ht="192" customHeight="1" x14ac:dyDescent="0.2">
      <c r="A17" s="33"/>
      <c r="B17" s="33"/>
      <c r="C17" s="33"/>
      <c r="D17" s="34" t="s">
        <v>16</v>
      </c>
      <c r="E17" s="34"/>
      <c r="F17" s="34" t="s">
        <v>16</v>
      </c>
      <c r="G17" s="34"/>
      <c r="H17" s="34" t="s">
        <v>16</v>
      </c>
      <c r="I17" s="34"/>
      <c r="J17" s="34" t="s">
        <v>16</v>
      </c>
      <c r="K17" s="34"/>
      <c r="L17" s="34" t="s">
        <v>87</v>
      </c>
      <c r="M17" s="34"/>
      <c r="N17" s="34" t="s">
        <v>87</v>
      </c>
      <c r="O17" s="34"/>
      <c r="P17" s="34" t="s">
        <v>16</v>
      </c>
      <c r="Q17" s="34"/>
    </row>
    <row r="18" spans="1:17" ht="128.25" customHeight="1" x14ac:dyDescent="0.2">
      <c r="A18" s="33"/>
      <c r="B18" s="33"/>
      <c r="C18" s="33"/>
      <c r="D18" s="13" t="str">
        <f>$L$18</f>
        <v>Утвержденный план</v>
      </c>
      <c r="E18" s="13" t="str">
        <f>$M$18</f>
        <v>Предложение по корректировке утвержденного плана</v>
      </c>
      <c r="F18" s="13" t="str">
        <f t="shared" ref="F18" si="0">$L$18</f>
        <v>Утвержденный план</v>
      </c>
      <c r="G18" s="13" t="str">
        <f t="shared" ref="G18" si="1">$M$18</f>
        <v>Предложение по корректировке утвержденного плана</v>
      </c>
      <c r="H18" s="13" t="str">
        <f t="shared" ref="H18" si="2">$L$18</f>
        <v>Утвержденный план</v>
      </c>
      <c r="I18" s="13" t="str">
        <f t="shared" ref="I18" si="3">$M$18</f>
        <v>Предложение по корректировке утвержденного плана</v>
      </c>
      <c r="J18" s="13" t="str">
        <f t="shared" ref="J18" si="4">$L$18</f>
        <v>Утвержденный план</v>
      </c>
      <c r="K18" s="13" t="str">
        <f t="shared" ref="K18" si="5">$M$18</f>
        <v>Предложение по корректировке утвержденного плана</v>
      </c>
      <c r="L18" s="13" t="s">
        <v>106</v>
      </c>
      <c r="M18" s="13" t="s">
        <v>88</v>
      </c>
      <c r="N18" s="13" t="s">
        <v>106</v>
      </c>
      <c r="O18" s="13" t="s">
        <v>88</v>
      </c>
      <c r="P18" s="13" t="str">
        <f>$L$18</f>
        <v>Утвержденный план</v>
      </c>
      <c r="Q18" s="13" t="str">
        <f>$M$18</f>
        <v>Предложение по корректировке утвержденного плана</v>
      </c>
    </row>
    <row r="19" spans="1:17" s="17" customFormat="1" ht="15.75" x14ac:dyDescent="0.25">
      <c r="A19" s="14">
        <v>1</v>
      </c>
      <c r="B19" s="15">
        <v>2</v>
      </c>
      <c r="C19" s="14">
        <v>3</v>
      </c>
      <c r="D19" s="16" t="s">
        <v>17</v>
      </c>
      <c r="E19" s="16" t="s">
        <v>18</v>
      </c>
      <c r="F19" s="16" t="s">
        <v>19</v>
      </c>
      <c r="G19" s="16" t="s">
        <v>20</v>
      </c>
      <c r="H19" s="16" t="s">
        <v>21</v>
      </c>
      <c r="I19" s="16" t="s">
        <v>22</v>
      </c>
      <c r="J19" s="16" t="s">
        <v>23</v>
      </c>
      <c r="K19" s="16" t="s">
        <v>24</v>
      </c>
      <c r="L19" s="16" t="s">
        <v>25</v>
      </c>
      <c r="M19" s="16" t="s">
        <v>26</v>
      </c>
      <c r="N19" s="16" t="s">
        <v>27</v>
      </c>
      <c r="O19" s="16" t="s">
        <v>28</v>
      </c>
      <c r="P19" s="16" t="s">
        <v>29</v>
      </c>
      <c r="Q19" s="16" t="s">
        <v>30</v>
      </c>
    </row>
    <row r="20" spans="1:17" s="17" customFormat="1" ht="31.5" customHeight="1" x14ac:dyDescent="0.25">
      <c r="A20" s="21" t="s">
        <v>59</v>
      </c>
      <c r="B20" s="22" t="s">
        <v>85</v>
      </c>
      <c r="C20" s="29" t="s">
        <v>101</v>
      </c>
      <c r="D20" s="23" t="s">
        <v>86</v>
      </c>
      <c r="E20" s="23" t="s">
        <v>86</v>
      </c>
      <c r="F20" s="23" t="s">
        <v>86</v>
      </c>
      <c r="G20" s="23" t="s">
        <v>86</v>
      </c>
      <c r="H20" s="23" t="s">
        <v>86</v>
      </c>
      <c r="I20" s="23" t="s">
        <v>86</v>
      </c>
      <c r="J20" s="23" t="s">
        <v>86</v>
      </c>
      <c r="K20" s="23" t="s">
        <v>86</v>
      </c>
      <c r="L20" s="30">
        <f>L23</f>
        <v>198.67340306000003</v>
      </c>
      <c r="M20" s="30">
        <f t="shared" ref="M20:O20" si="6">M23</f>
        <v>201.28622620999994</v>
      </c>
      <c r="N20" s="30">
        <f t="shared" si="6"/>
        <v>18.512723472099999</v>
      </c>
      <c r="O20" s="30">
        <f t="shared" si="6"/>
        <v>9.5687241200000006</v>
      </c>
      <c r="P20" s="23" t="s">
        <v>86</v>
      </c>
      <c r="Q20" s="23" t="s">
        <v>86</v>
      </c>
    </row>
    <row r="21" spans="1:17" ht="31.5" x14ac:dyDescent="0.2">
      <c r="A21" s="21" t="s">
        <v>60</v>
      </c>
      <c r="B21" s="24" t="s">
        <v>57</v>
      </c>
      <c r="C21" s="29" t="s">
        <v>101</v>
      </c>
      <c r="D21" s="23" t="s">
        <v>86</v>
      </c>
      <c r="E21" s="23" t="s">
        <v>86</v>
      </c>
      <c r="F21" s="23" t="s">
        <v>86</v>
      </c>
      <c r="G21" s="23" t="s">
        <v>86</v>
      </c>
      <c r="H21" s="23" t="s">
        <v>86</v>
      </c>
      <c r="I21" s="23" t="s">
        <v>86</v>
      </c>
      <c r="J21" s="23" t="s">
        <v>86</v>
      </c>
      <c r="K21" s="23" t="s">
        <v>86</v>
      </c>
      <c r="L21" s="31" t="s">
        <v>86</v>
      </c>
      <c r="M21" s="31" t="s">
        <v>86</v>
      </c>
      <c r="N21" s="31" t="s">
        <v>86</v>
      </c>
      <c r="O21" s="31" t="s">
        <v>86</v>
      </c>
      <c r="P21" s="23" t="s">
        <v>86</v>
      </c>
      <c r="Q21" s="23" t="s">
        <v>86</v>
      </c>
    </row>
    <row r="22" spans="1:17" ht="15.75" x14ac:dyDescent="0.2">
      <c r="A22" s="21" t="s">
        <v>61</v>
      </c>
      <c r="B22" s="24" t="s">
        <v>58</v>
      </c>
      <c r="C22" s="29" t="s">
        <v>101</v>
      </c>
      <c r="D22" s="23" t="s">
        <v>86</v>
      </c>
      <c r="E22" s="23" t="s">
        <v>86</v>
      </c>
      <c r="F22" s="23" t="s">
        <v>86</v>
      </c>
      <c r="G22" s="23" t="s">
        <v>86</v>
      </c>
      <c r="H22" s="23" t="s">
        <v>86</v>
      </c>
      <c r="I22" s="23" t="s">
        <v>86</v>
      </c>
      <c r="J22" s="23" t="s">
        <v>86</v>
      </c>
      <c r="K22" s="23" t="s">
        <v>86</v>
      </c>
      <c r="L22" s="31" t="s">
        <v>86</v>
      </c>
      <c r="M22" s="31" t="s">
        <v>86</v>
      </c>
      <c r="N22" s="31" t="s">
        <v>86</v>
      </c>
      <c r="O22" s="31" t="s">
        <v>86</v>
      </c>
      <c r="P22" s="23" t="s">
        <v>86</v>
      </c>
      <c r="Q22" s="23" t="s">
        <v>86</v>
      </c>
    </row>
    <row r="23" spans="1:17" ht="31.5" x14ac:dyDescent="0.2">
      <c r="A23" s="21" t="s">
        <v>32</v>
      </c>
      <c r="B23" s="24" t="s">
        <v>33</v>
      </c>
      <c r="C23" s="29" t="s">
        <v>101</v>
      </c>
      <c r="D23" s="23" t="s">
        <v>86</v>
      </c>
      <c r="E23" s="23" t="s">
        <v>86</v>
      </c>
      <c r="F23" s="23" t="s">
        <v>86</v>
      </c>
      <c r="G23" s="23" t="s">
        <v>86</v>
      </c>
      <c r="H23" s="23" t="s">
        <v>86</v>
      </c>
      <c r="I23" s="23" t="s">
        <v>86</v>
      </c>
      <c r="J23" s="23" t="s">
        <v>86</v>
      </c>
      <c r="K23" s="23" t="s">
        <v>86</v>
      </c>
      <c r="L23" s="30">
        <f>IF(SUM(L24,L30,L38,L49,L50)=0,"нд",SUM(L24,L30,L38,L49,L50))</f>
        <v>198.67340306000003</v>
      </c>
      <c r="M23" s="30">
        <f t="shared" ref="M23:O23" si="7">IF(SUM(M24,M30,M38,M49,M50)=0,"нд",SUM(M24,M30,M38,M49,M50))</f>
        <v>201.28622620999994</v>
      </c>
      <c r="N23" s="30">
        <f t="shared" si="7"/>
        <v>18.512723472099999</v>
      </c>
      <c r="O23" s="30">
        <f t="shared" si="7"/>
        <v>9.5687241200000006</v>
      </c>
      <c r="P23" s="23" t="s">
        <v>86</v>
      </c>
      <c r="Q23" s="23" t="s">
        <v>86</v>
      </c>
    </row>
    <row r="24" spans="1:17" ht="15.75" x14ac:dyDescent="0.2">
      <c r="A24" s="21" t="s">
        <v>62</v>
      </c>
      <c r="B24" s="25" t="s">
        <v>34</v>
      </c>
      <c r="C24" s="29" t="s">
        <v>101</v>
      </c>
      <c r="D24" s="23" t="s">
        <v>86</v>
      </c>
      <c r="E24" s="23" t="s">
        <v>86</v>
      </c>
      <c r="F24" s="23" t="s">
        <v>86</v>
      </c>
      <c r="G24" s="23" t="s">
        <v>86</v>
      </c>
      <c r="H24" s="23" t="s">
        <v>86</v>
      </c>
      <c r="I24" s="23" t="s">
        <v>86</v>
      </c>
      <c r="J24" s="23" t="s">
        <v>86</v>
      </c>
      <c r="K24" s="23" t="s">
        <v>86</v>
      </c>
      <c r="L24" s="30" t="str">
        <f>IF(SUM(L25,L28,L29)=0,"нд",SUM(L25,L28,L29))</f>
        <v>нд</v>
      </c>
      <c r="M24" s="30" t="str">
        <f t="shared" ref="M24:O24" si="8">IF(SUM(M25,M28,M29)=0,"нд",SUM(M25,M28,M29))</f>
        <v>нд</v>
      </c>
      <c r="N24" s="30" t="str">
        <f t="shared" si="8"/>
        <v>нд</v>
      </c>
      <c r="O24" s="30" t="str">
        <f t="shared" si="8"/>
        <v>нд</v>
      </c>
      <c r="P24" s="23" t="s">
        <v>86</v>
      </c>
      <c r="Q24" s="23" t="s">
        <v>86</v>
      </c>
    </row>
    <row r="25" spans="1:17" ht="15.75" x14ac:dyDescent="0.2">
      <c r="A25" s="21" t="s">
        <v>35</v>
      </c>
      <c r="B25" s="26" t="s">
        <v>68</v>
      </c>
      <c r="C25" s="29" t="s">
        <v>101</v>
      </c>
      <c r="D25" s="23" t="s">
        <v>86</v>
      </c>
      <c r="E25" s="23" t="s">
        <v>86</v>
      </c>
      <c r="F25" s="23" t="s">
        <v>86</v>
      </c>
      <c r="G25" s="23" t="s">
        <v>86</v>
      </c>
      <c r="H25" s="23" t="s">
        <v>86</v>
      </c>
      <c r="I25" s="23" t="s">
        <v>86</v>
      </c>
      <c r="J25" s="23" t="s">
        <v>86</v>
      </c>
      <c r="K25" s="23" t="s">
        <v>86</v>
      </c>
      <c r="L25" s="30" t="str">
        <f>IF(SUM(L26:L27)=0,"нд",SUM(L26:L27))</f>
        <v>нд</v>
      </c>
      <c r="M25" s="30" t="str">
        <f t="shared" ref="M25:O25" si="9">IF(SUM(M26:M27)=0,"нд",SUM(M26:M27))</f>
        <v>нд</v>
      </c>
      <c r="N25" s="30" t="str">
        <f t="shared" si="9"/>
        <v>нд</v>
      </c>
      <c r="O25" s="30" t="str">
        <f t="shared" si="9"/>
        <v>нд</v>
      </c>
      <c r="P25" s="23" t="s">
        <v>86</v>
      </c>
      <c r="Q25" s="23" t="s">
        <v>86</v>
      </c>
    </row>
    <row r="26" spans="1:17" ht="15.75" x14ac:dyDescent="0.2">
      <c r="A26" s="21" t="s">
        <v>36</v>
      </c>
      <c r="B26" s="27" t="s">
        <v>69</v>
      </c>
      <c r="C26" s="29" t="s">
        <v>101</v>
      </c>
      <c r="D26" s="23" t="s">
        <v>86</v>
      </c>
      <c r="E26" s="23" t="s">
        <v>86</v>
      </c>
      <c r="F26" s="23" t="s">
        <v>86</v>
      </c>
      <c r="G26" s="23" t="s">
        <v>86</v>
      </c>
      <c r="H26" s="23" t="s">
        <v>86</v>
      </c>
      <c r="I26" s="23" t="s">
        <v>86</v>
      </c>
      <c r="J26" s="23" t="s">
        <v>86</v>
      </c>
      <c r="K26" s="23" t="s">
        <v>86</v>
      </c>
      <c r="L26" s="31" t="s">
        <v>86</v>
      </c>
      <c r="M26" s="31" t="s">
        <v>86</v>
      </c>
      <c r="N26" s="31" t="s">
        <v>86</v>
      </c>
      <c r="O26" s="31" t="s">
        <v>86</v>
      </c>
      <c r="P26" s="23" t="s">
        <v>86</v>
      </c>
      <c r="Q26" s="23" t="s">
        <v>86</v>
      </c>
    </row>
    <row r="27" spans="1:17" ht="15.75" x14ac:dyDescent="0.2">
      <c r="A27" s="21" t="s">
        <v>37</v>
      </c>
      <c r="B27" s="27" t="s">
        <v>70</v>
      </c>
      <c r="C27" s="29" t="s">
        <v>101</v>
      </c>
      <c r="D27" s="23" t="s">
        <v>86</v>
      </c>
      <c r="E27" s="23" t="s">
        <v>86</v>
      </c>
      <c r="F27" s="23" t="s">
        <v>86</v>
      </c>
      <c r="G27" s="23" t="s">
        <v>86</v>
      </c>
      <c r="H27" s="23" t="s">
        <v>86</v>
      </c>
      <c r="I27" s="23" t="s">
        <v>86</v>
      </c>
      <c r="J27" s="23" t="s">
        <v>86</v>
      </c>
      <c r="K27" s="23" t="s">
        <v>86</v>
      </c>
      <c r="L27" s="31" t="s">
        <v>86</v>
      </c>
      <c r="M27" s="31" t="s">
        <v>86</v>
      </c>
      <c r="N27" s="31" t="s">
        <v>86</v>
      </c>
      <c r="O27" s="31" t="s">
        <v>86</v>
      </c>
      <c r="P27" s="23" t="s">
        <v>86</v>
      </c>
      <c r="Q27" s="23" t="s">
        <v>86</v>
      </c>
    </row>
    <row r="28" spans="1:17" ht="15.75" x14ac:dyDescent="0.2">
      <c r="A28" s="21" t="s">
        <v>38</v>
      </c>
      <c r="B28" s="26" t="s">
        <v>71</v>
      </c>
      <c r="C28" s="29" t="s">
        <v>101</v>
      </c>
      <c r="D28" s="23" t="s">
        <v>86</v>
      </c>
      <c r="E28" s="23" t="s">
        <v>86</v>
      </c>
      <c r="F28" s="23" t="s">
        <v>86</v>
      </c>
      <c r="G28" s="23" t="s">
        <v>86</v>
      </c>
      <c r="H28" s="23" t="s">
        <v>86</v>
      </c>
      <c r="I28" s="23" t="s">
        <v>86</v>
      </c>
      <c r="J28" s="23" t="s">
        <v>86</v>
      </c>
      <c r="K28" s="23" t="s">
        <v>86</v>
      </c>
      <c r="L28" s="31" t="s">
        <v>86</v>
      </c>
      <c r="M28" s="31" t="s">
        <v>86</v>
      </c>
      <c r="N28" s="31" t="s">
        <v>86</v>
      </c>
      <c r="O28" s="31" t="s">
        <v>86</v>
      </c>
      <c r="P28" s="23" t="s">
        <v>86</v>
      </c>
      <c r="Q28" s="23" t="s">
        <v>86</v>
      </c>
    </row>
    <row r="29" spans="1:17" ht="15.75" x14ac:dyDescent="0.2">
      <c r="A29" s="21" t="s">
        <v>39</v>
      </c>
      <c r="B29" s="26" t="s">
        <v>72</v>
      </c>
      <c r="C29" s="29" t="s">
        <v>101</v>
      </c>
      <c r="D29" s="23" t="s">
        <v>86</v>
      </c>
      <c r="E29" s="23" t="s">
        <v>86</v>
      </c>
      <c r="F29" s="23" t="s">
        <v>86</v>
      </c>
      <c r="G29" s="23" t="s">
        <v>86</v>
      </c>
      <c r="H29" s="23" t="s">
        <v>86</v>
      </c>
      <c r="I29" s="23" t="s">
        <v>86</v>
      </c>
      <c r="J29" s="23" t="s">
        <v>86</v>
      </c>
      <c r="K29" s="23" t="s">
        <v>86</v>
      </c>
      <c r="L29" s="31" t="s">
        <v>86</v>
      </c>
      <c r="M29" s="31" t="s">
        <v>86</v>
      </c>
      <c r="N29" s="31" t="s">
        <v>86</v>
      </c>
      <c r="O29" s="31" t="s">
        <v>86</v>
      </c>
      <c r="P29" s="23" t="s">
        <v>86</v>
      </c>
      <c r="Q29" s="23" t="s">
        <v>86</v>
      </c>
    </row>
    <row r="30" spans="1:17" ht="15.75" x14ac:dyDescent="0.2">
      <c r="A30" s="21" t="s">
        <v>63</v>
      </c>
      <c r="B30" s="25" t="s">
        <v>40</v>
      </c>
      <c r="C30" s="29" t="s">
        <v>101</v>
      </c>
      <c r="D30" s="23" t="s">
        <v>86</v>
      </c>
      <c r="E30" s="23" t="s">
        <v>86</v>
      </c>
      <c r="F30" s="23" t="s">
        <v>86</v>
      </c>
      <c r="G30" s="23" t="s">
        <v>86</v>
      </c>
      <c r="H30" s="23" t="s">
        <v>86</v>
      </c>
      <c r="I30" s="23" t="s">
        <v>86</v>
      </c>
      <c r="J30" s="23" t="s">
        <v>86</v>
      </c>
      <c r="K30" s="23" t="s">
        <v>86</v>
      </c>
      <c r="L30" s="30" t="str">
        <f>IF(SUM(L31,L35,L36,L37)=0,"нд",SUM(L31,L35,L36,L37))</f>
        <v>нд</v>
      </c>
      <c r="M30" s="30" t="str">
        <f t="shared" ref="M30:O30" si="10">IF(SUM(M31,M35,M36,M37)=0,"нд",SUM(M31,M35,M36,M37))</f>
        <v>нд</v>
      </c>
      <c r="N30" s="30">
        <f t="shared" si="10"/>
        <v>8.9454817946000009</v>
      </c>
      <c r="O30" s="30" t="str">
        <f t="shared" si="10"/>
        <v>нд</v>
      </c>
      <c r="P30" s="23" t="s">
        <v>86</v>
      </c>
      <c r="Q30" s="23" t="s">
        <v>86</v>
      </c>
    </row>
    <row r="31" spans="1:17" ht="15.75" x14ac:dyDescent="0.2">
      <c r="A31" s="21" t="s">
        <v>41</v>
      </c>
      <c r="B31" s="26" t="s">
        <v>73</v>
      </c>
      <c r="C31" s="29" t="s">
        <v>101</v>
      </c>
      <c r="D31" s="23" t="s">
        <v>86</v>
      </c>
      <c r="E31" s="23" t="s">
        <v>86</v>
      </c>
      <c r="F31" s="23" t="s">
        <v>86</v>
      </c>
      <c r="G31" s="23" t="s">
        <v>86</v>
      </c>
      <c r="H31" s="23" t="s">
        <v>86</v>
      </c>
      <c r="I31" s="23" t="s">
        <v>86</v>
      </c>
      <c r="J31" s="23" t="s">
        <v>86</v>
      </c>
      <c r="K31" s="23" t="s">
        <v>86</v>
      </c>
      <c r="L31" s="30" t="str">
        <f>IF(SUM(L32,L34)=0,"нд",SUM(L32,L34))</f>
        <v>нд</v>
      </c>
      <c r="M31" s="30" t="str">
        <f t="shared" ref="M31:O31" si="11">IF(SUM(M32,M34)=0,"нд",SUM(M32,M34))</f>
        <v>нд</v>
      </c>
      <c r="N31" s="30">
        <f t="shared" si="11"/>
        <v>8.9454817946000009</v>
      </c>
      <c r="O31" s="30" t="str">
        <f t="shared" si="11"/>
        <v>нд</v>
      </c>
      <c r="P31" s="23" t="s">
        <v>86</v>
      </c>
      <c r="Q31" s="23" t="s">
        <v>86</v>
      </c>
    </row>
    <row r="32" spans="1:17" ht="31.5" x14ac:dyDescent="0.2">
      <c r="A32" s="21" t="s">
        <v>42</v>
      </c>
      <c r="B32" s="27" t="s">
        <v>74</v>
      </c>
      <c r="C32" s="29" t="s">
        <v>101</v>
      </c>
      <c r="D32" s="23" t="s">
        <v>86</v>
      </c>
      <c r="E32" s="23" t="s">
        <v>86</v>
      </c>
      <c r="F32" s="23" t="s">
        <v>86</v>
      </c>
      <c r="G32" s="23" t="s">
        <v>86</v>
      </c>
      <c r="H32" s="23" t="s">
        <v>86</v>
      </c>
      <c r="I32" s="23" t="s">
        <v>86</v>
      </c>
      <c r="J32" s="23" t="s">
        <v>86</v>
      </c>
      <c r="K32" s="23" t="s">
        <v>86</v>
      </c>
      <c r="L32" s="30" t="str">
        <f>L33</f>
        <v>нд</v>
      </c>
      <c r="M32" s="30" t="str">
        <f t="shared" ref="M32:O32" si="12">M33</f>
        <v>нд</v>
      </c>
      <c r="N32" s="30">
        <f t="shared" si="12"/>
        <v>8.9454817946000009</v>
      </c>
      <c r="O32" s="30">
        <f t="shared" si="12"/>
        <v>0</v>
      </c>
      <c r="P32" s="23" t="s">
        <v>86</v>
      </c>
      <c r="Q32" s="23" t="s">
        <v>86</v>
      </c>
    </row>
    <row r="33" spans="1:17" ht="15.75" x14ac:dyDescent="0.2">
      <c r="A33" s="21" t="s">
        <v>42</v>
      </c>
      <c r="B33" s="28" t="s">
        <v>102</v>
      </c>
      <c r="C33" s="29" t="s">
        <v>95</v>
      </c>
      <c r="D33" s="23" t="s">
        <v>86</v>
      </c>
      <c r="E33" s="23" t="s">
        <v>86</v>
      </c>
      <c r="F33" s="23" t="s">
        <v>86</v>
      </c>
      <c r="G33" s="23" t="s">
        <v>86</v>
      </c>
      <c r="H33" s="23" t="s">
        <v>86</v>
      </c>
      <c r="I33" s="23" t="s">
        <v>86</v>
      </c>
      <c r="J33" s="23" t="s">
        <v>86</v>
      </c>
      <c r="K33" s="23" t="s">
        <v>86</v>
      </c>
      <c r="L33" s="30" t="s">
        <v>86</v>
      </c>
      <c r="M33" s="30" t="s">
        <v>86</v>
      </c>
      <c r="N33" s="30">
        <v>8.9454817946000009</v>
      </c>
      <c r="O33" s="30">
        <v>0</v>
      </c>
      <c r="P33" s="23" t="s">
        <v>86</v>
      </c>
      <c r="Q33" s="23" t="s">
        <v>86</v>
      </c>
    </row>
    <row r="34" spans="1:17" ht="15.75" x14ac:dyDescent="0.2">
      <c r="A34" s="21" t="s">
        <v>43</v>
      </c>
      <c r="B34" s="27" t="s">
        <v>75</v>
      </c>
      <c r="C34" s="29" t="s">
        <v>101</v>
      </c>
      <c r="D34" s="23" t="s">
        <v>86</v>
      </c>
      <c r="E34" s="23" t="s">
        <v>86</v>
      </c>
      <c r="F34" s="23" t="s">
        <v>86</v>
      </c>
      <c r="G34" s="23" t="s">
        <v>86</v>
      </c>
      <c r="H34" s="23" t="s">
        <v>86</v>
      </c>
      <c r="I34" s="23" t="s">
        <v>86</v>
      </c>
      <c r="J34" s="23" t="s">
        <v>86</v>
      </c>
      <c r="K34" s="23" t="s">
        <v>86</v>
      </c>
      <c r="L34" s="31" t="s">
        <v>86</v>
      </c>
      <c r="M34" s="31" t="s">
        <v>86</v>
      </c>
      <c r="N34" s="31" t="s">
        <v>86</v>
      </c>
      <c r="O34" s="31" t="s">
        <v>86</v>
      </c>
      <c r="P34" s="23" t="s">
        <v>86</v>
      </c>
      <c r="Q34" s="23" t="s">
        <v>86</v>
      </c>
    </row>
    <row r="35" spans="1:17" ht="15.75" x14ac:dyDescent="0.2">
      <c r="A35" s="21" t="s">
        <v>44</v>
      </c>
      <c r="B35" s="26" t="s">
        <v>76</v>
      </c>
      <c r="C35" s="29" t="s">
        <v>101</v>
      </c>
      <c r="D35" s="23" t="s">
        <v>86</v>
      </c>
      <c r="E35" s="23" t="s">
        <v>86</v>
      </c>
      <c r="F35" s="23" t="s">
        <v>86</v>
      </c>
      <c r="G35" s="23" t="s">
        <v>86</v>
      </c>
      <c r="H35" s="23" t="s">
        <v>86</v>
      </c>
      <c r="I35" s="23" t="s">
        <v>86</v>
      </c>
      <c r="J35" s="23" t="s">
        <v>86</v>
      </c>
      <c r="K35" s="23" t="s">
        <v>86</v>
      </c>
      <c r="L35" s="31" t="s">
        <v>86</v>
      </c>
      <c r="M35" s="31" t="s">
        <v>86</v>
      </c>
      <c r="N35" s="31" t="s">
        <v>86</v>
      </c>
      <c r="O35" s="31" t="s">
        <v>86</v>
      </c>
      <c r="P35" s="23" t="s">
        <v>86</v>
      </c>
      <c r="Q35" s="23" t="s">
        <v>86</v>
      </c>
    </row>
    <row r="36" spans="1:17" ht="15.75" x14ac:dyDescent="0.2">
      <c r="A36" s="21" t="s">
        <v>45</v>
      </c>
      <c r="B36" s="26" t="s">
        <v>77</v>
      </c>
      <c r="C36" s="29" t="s">
        <v>101</v>
      </c>
      <c r="D36" s="23" t="s">
        <v>86</v>
      </c>
      <c r="E36" s="23" t="s">
        <v>86</v>
      </c>
      <c r="F36" s="23" t="s">
        <v>86</v>
      </c>
      <c r="G36" s="23" t="s">
        <v>86</v>
      </c>
      <c r="H36" s="23" t="s">
        <v>86</v>
      </c>
      <c r="I36" s="23" t="s">
        <v>86</v>
      </c>
      <c r="J36" s="23" t="s">
        <v>86</v>
      </c>
      <c r="K36" s="23" t="s">
        <v>86</v>
      </c>
      <c r="L36" s="31" t="s">
        <v>86</v>
      </c>
      <c r="M36" s="31" t="s">
        <v>86</v>
      </c>
      <c r="N36" s="31" t="s">
        <v>86</v>
      </c>
      <c r="O36" s="31" t="s">
        <v>86</v>
      </c>
      <c r="P36" s="23" t="s">
        <v>86</v>
      </c>
      <c r="Q36" s="23" t="s">
        <v>86</v>
      </c>
    </row>
    <row r="37" spans="1:17" ht="15.75" x14ac:dyDescent="0.2">
      <c r="A37" s="21" t="s">
        <v>46</v>
      </c>
      <c r="B37" s="26" t="s">
        <v>78</v>
      </c>
      <c r="C37" s="29" t="s">
        <v>101</v>
      </c>
      <c r="D37" s="23" t="s">
        <v>86</v>
      </c>
      <c r="E37" s="23" t="s">
        <v>86</v>
      </c>
      <c r="F37" s="23" t="s">
        <v>86</v>
      </c>
      <c r="G37" s="23" t="s">
        <v>86</v>
      </c>
      <c r="H37" s="23" t="s">
        <v>86</v>
      </c>
      <c r="I37" s="23" t="s">
        <v>86</v>
      </c>
      <c r="J37" s="23" t="s">
        <v>86</v>
      </c>
      <c r="K37" s="23" t="s">
        <v>86</v>
      </c>
      <c r="L37" s="31" t="s">
        <v>86</v>
      </c>
      <c r="M37" s="31" t="s">
        <v>86</v>
      </c>
      <c r="N37" s="31" t="s">
        <v>86</v>
      </c>
      <c r="O37" s="31" t="s">
        <v>86</v>
      </c>
      <c r="P37" s="23" t="s">
        <v>86</v>
      </c>
      <c r="Q37" s="23" t="s">
        <v>86</v>
      </c>
    </row>
    <row r="38" spans="1:17" ht="15.75" x14ac:dyDescent="0.2">
      <c r="A38" s="21" t="s">
        <v>64</v>
      </c>
      <c r="B38" s="25" t="s">
        <v>47</v>
      </c>
      <c r="C38" s="29" t="s">
        <v>101</v>
      </c>
      <c r="D38" s="23" t="s">
        <v>86</v>
      </c>
      <c r="E38" s="23" t="s">
        <v>86</v>
      </c>
      <c r="F38" s="23" t="s">
        <v>86</v>
      </c>
      <c r="G38" s="23" t="s">
        <v>86</v>
      </c>
      <c r="H38" s="23" t="s">
        <v>86</v>
      </c>
      <c r="I38" s="23" t="s">
        <v>86</v>
      </c>
      <c r="J38" s="23" t="s">
        <v>86</v>
      </c>
      <c r="K38" s="23" t="s">
        <v>86</v>
      </c>
      <c r="L38" s="30">
        <f t="shared" ref="L38" si="13">IF(SUM(L39,L40,L41,L45)=0,"нд",SUM(L39,L40,L41,L45))</f>
        <v>198.67340306000003</v>
      </c>
      <c r="M38" s="30">
        <f>IF(SUM(M39,M40,M41,M45)=0,"нд",SUM(M39,M40,M41,M45))</f>
        <v>201.28622620999994</v>
      </c>
      <c r="N38" s="30">
        <f t="shared" ref="N38:O38" si="14">IF(SUM(N39,N40,N41,N45)=0,"нд",SUM(N39,N40,N41,N45))</f>
        <v>9.5672416774999984</v>
      </c>
      <c r="O38" s="30">
        <f t="shared" si="14"/>
        <v>9.5687241200000006</v>
      </c>
      <c r="P38" s="23" t="s">
        <v>86</v>
      </c>
      <c r="Q38" s="23" t="s">
        <v>86</v>
      </c>
    </row>
    <row r="39" spans="1:17" ht="15.75" x14ac:dyDescent="0.2">
      <c r="A39" s="21" t="s">
        <v>48</v>
      </c>
      <c r="B39" s="26" t="s">
        <v>79</v>
      </c>
      <c r="C39" s="29" t="s">
        <v>101</v>
      </c>
      <c r="D39" s="23" t="s">
        <v>86</v>
      </c>
      <c r="E39" s="23" t="s">
        <v>86</v>
      </c>
      <c r="F39" s="23" t="s">
        <v>86</v>
      </c>
      <c r="G39" s="23" t="s">
        <v>86</v>
      </c>
      <c r="H39" s="23" t="s">
        <v>86</v>
      </c>
      <c r="I39" s="23" t="s">
        <v>86</v>
      </c>
      <c r="J39" s="23" t="s">
        <v>86</v>
      </c>
      <c r="K39" s="23" t="s">
        <v>86</v>
      </c>
      <c r="L39" s="31" t="s">
        <v>86</v>
      </c>
      <c r="M39" s="31" t="s">
        <v>86</v>
      </c>
      <c r="N39" s="31" t="s">
        <v>86</v>
      </c>
      <c r="O39" s="31" t="s">
        <v>86</v>
      </c>
      <c r="P39" s="23" t="s">
        <v>86</v>
      </c>
      <c r="Q39" s="23" t="s">
        <v>86</v>
      </c>
    </row>
    <row r="40" spans="1:17" ht="15.75" x14ac:dyDescent="0.2">
      <c r="A40" s="21" t="s">
        <v>49</v>
      </c>
      <c r="B40" s="26" t="s">
        <v>80</v>
      </c>
      <c r="C40" s="29" t="s">
        <v>101</v>
      </c>
      <c r="D40" s="23" t="s">
        <v>86</v>
      </c>
      <c r="E40" s="23" t="s">
        <v>86</v>
      </c>
      <c r="F40" s="23" t="s">
        <v>86</v>
      </c>
      <c r="G40" s="23" t="s">
        <v>86</v>
      </c>
      <c r="H40" s="23" t="s">
        <v>86</v>
      </c>
      <c r="I40" s="23" t="s">
        <v>86</v>
      </c>
      <c r="J40" s="23" t="s">
        <v>86</v>
      </c>
      <c r="K40" s="23" t="s">
        <v>86</v>
      </c>
      <c r="L40" s="31" t="s">
        <v>86</v>
      </c>
      <c r="M40" s="31" t="s">
        <v>86</v>
      </c>
      <c r="N40" s="31" t="s">
        <v>86</v>
      </c>
      <c r="O40" s="31" t="s">
        <v>86</v>
      </c>
      <c r="P40" s="23" t="s">
        <v>86</v>
      </c>
      <c r="Q40" s="23" t="s">
        <v>86</v>
      </c>
    </row>
    <row r="41" spans="1:17" ht="15.75" x14ac:dyDescent="0.2">
      <c r="A41" s="21" t="s">
        <v>50</v>
      </c>
      <c r="B41" s="26" t="s">
        <v>81</v>
      </c>
      <c r="C41" s="29" t="s">
        <v>101</v>
      </c>
      <c r="D41" s="23" t="s">
        <v>86</v>
      </c>
      <c r="E41" s="23" t="s">
        <v>86</v>
      </c>
      <c r="F41" s="23" t="s">
        <v>86</v>
      </c>
      <c r="G41" s="23" t="s">
        <v>86</v>
      </c>
      <c r="H41" s="23" t="s">
        <v>86</v>
      </c>
      <c r="I41" s="23" t="s">
        <v>86</v>
      </c>
      <c r="J41" s="23" t="s">
        <v>86</v>
      </c>
      <c r="K41" s="23" t="s">
        <v>86</v>
      </c>
      <c r="L41" s="30">
        <f>IF(SUM(L42:L44)=0,"нд",SUM(L42:L44))</f>
        <v>198.67340306000003</v>
      </c>
      <c r="M41" s="30">
        <f t="shared" ref="M41:O41" si="15">IF(SUM(M42:M44)=0,"нд",SUM(M42:M44))</f>
        <v>201.28622620999994</v>
      </c>
      <c r="N41" s="30">
        <f t="shared" si="15"/>
        <v>9.5672416774999984</v>
      </c>
      <c r="O41" s="30">
        <f t="shared" si="15"/>
        <v>9.5687241200000006</v>
      </c>
      <c r="P41" s="23" t="s">
        <v>86</v>
      </c>
      <c r="Q41" s="23" t="s">
        <v>86</v>
      </c>
    </row>
    <row r="42" spans="1:17" ht="15.75" x14ac:dyDescent="0.2">
      <c r="A42" s="21" t="s">
        <v>50</v>
      </c>
      <c r="B42" s="28" t="s">
        <v>96</v>
      </c>
      <c r="C42" s="29" t="s">
        <v>98</v>
      </c>
      <c r="D42" s="23" t="s">
        <v>86</v>
      </c>
      <c r="E42" s="23" t="s">
        <v>86</v>
      </c>
      <c r="F42" s="23" t="s">
        <v>86</v>
      </c>
      <c r="G42" s="23" t="s">
        <v>86</v>
      </c>
      <c r="H42" s="23" t="s">
        <v>86</v>
      </c>
      <c r="I42" s="23" t="s">
        <v>86</v>
      </c>
      <c r="J42" s="23" t="s">
        <v>86</v>
      </c>
      <c r="K42" s="23" t="s">
        <v>86</v>
      </c>
      <c r="L42" s="30" t="s">
        <v>86</v>
      </c>
      <c r="M42" s="30" t="s">
        <v>86</v>
      </c>
      <c r="N42" s="30">
        <v>5.1918070641666692</v>
      </c>
      <c r="O42" s="30">
        <v>5.1916130000000003</v>
      </c>
      <c r="P42" s="23" t="s">
        <v>86</v>
      </c>
      <c r="Q42" s="23" t="s">
        <v>86</v>
      </c>
    </row>
    <row r="43" spans="1:17" ht="15.75" x14ac:dyDescent="0.2">
      <c r="A43" s="21" t="s">
        <v>50</v>
      </c>
      <c r="B43" s="28" t="s">
        <v>97</v>
      </c>
      <c r="C43" s="29" t="s">
        <v>99</v>
      </c>
      <c r="D43" s="23" t="s">
        <v>86</v>
      </c>
      <c r="E43" s="23" t="s">
        <v>86</v>
      </c>
      <c r="F43" s="23" t="s">
        <v>86</v>
      </c>
      <c r="G43" s="23" t="s">
        <v>86</v>
      </c>
      <c r="H43" s="23" t="s">
        <v>86</v>
      </c>
      <c r="I43" s="23" t="s">
        <v>86</v>
      </c>
      <c r="J43" s="23" t="s">
        <v>86</v>
      </c>
      <c r="K43" s="23" t="s">
        <v>86</v>
      </c>
      <c r="L43" s="30" t="s">
        <v>86</v>
      </c>
      <c r="M43" s="30" t="s">
        <v>86</v>
      </c>
      <c r="N43" s="30">
        <v>4.3754346133333293</v>
      </c>
      <c r="O43" s="30">
        <v>4.3771111200000004</v>
      </c>
      <c r="P43" s="23" t="s">
        <v>86</v>
      </c>
      <c r="Q43" s="23" t="s">
        <v>86</v>
      </c>
    </row>
    <row r="44" spans="1:17" ht="15.75" x14ac:dyDescent="0.2">
      <c r="A44" s="21" t="s">
        <v>50</v>
      </c>
      <c r="B44" s="28" t="s">
        <v>91</v>
      </c>
      <c r="C44" s="29" t="s">
        <v>92</v>
      </c>
      <c r="D44" s="23" t="s">
        <v>86</v>
      </c>
      <c r="E44" s="23" t="s">
        <v>86</v>
      </c>
      <c r="F44" s="23" t="s">
        <v>86</v>
      </c>
      <c r="G44" s="23" t="s">
        <v>86</v>
      </c>
      <c r="H44" s="23" t="s">
        <v>86</v>
      </c>
      <c r="I44" s="23" t="s">
        <v>86</v>
      </c>
      <c r="J44" s="23" t="s">
        <v>86</v>
      </c>
      <c r="K44" s="23" t="s">
        <v>86</v>
      </c>
      <c r="L44" s="30">
        <v>198.67340306000003</v>
      </c>
      <c r="M44" s="30">
        <v>201.28622620999994</v>
      </c>
      <c r="N44" s="30" t="s">
        <v>86</v>
      </c>
      <c r="O44" s="30" t="s">
        <v>86</v>
      </c>
      <c r="P44" s="23" t="s">
        <v>86</v>
      </c>
      <c r="Q44" s="23" t="s">
        <v>86</v>
      </c>
    </row>
    <row r="45" spans="1:17" ht="15.75" x14ac:dyDescent="0.2">
      <c r="A45" s="21" t="s">
        <v>51</v>
      </c>
      <c r="B45" s="26" t="s">
        <v>82</v>
      </c>
      <c r="C45" s="29" t="s">
        <v>101</v>
      </c>
      <c r="D45" s="23" t="s">
        <v>86</v>
      </c>
      <c r="E45" s="23" t="s">
        <v>86</v>
      </c>
      <c r="F45" s="23" t="s">
        <v>86</v>
      </c>
      <c r="G45" s="23" t="s">
        <v>86</v>
      </c>
      <c r="H45" s="23" t="s">
        <v>86</v>
      </c>
      <c r="I45" s="23" t="s">
        <v>86</v>
      </c>
      <c r="J45" s="23" t="s">
        <v>86</v>
      </c>
      <c r="K45" s="23" t="s">
        <v>86</v>
      </c>
      <c r="L45" s="30" t="str">
        <f>IF(SUM(L46,L47)=0,"нд",SUM(L46,L47))</f>
        <v>нд</v>
      </c>
      <c r="M45" s="30" t="str">
        <f t="shared" ref="M45:O45" si="16">IF(SUM(M46,M47)=0,"нд",SUM(M46,M47))</f>
        <v>нд</v>
      </c>
      <c r="N45" s="30" t="str">
        <f t="shared" si="16"/>
        <v>нд</v>
      </c>
      <c r="O45" s="30" t="str">
        <f t="shared" si="16"/>
        <v>нд</v>
      </c>
      <c r="P45" s="23" t="s">
        <v>86</v>
      </c>
      <c r="Q45" s="23" t="s">
        <v>86</v>
      </c>
    </row>
    <row r="46" spans="1:17" ht="15.75" x14ac:dyDescent="0.2">
      <c r="A46" s="21" t="s">
        <v>52</v>
      </c>
      <c r="B46" s="27" t="s">
        <v>83</v>
      </c>
      <c r="C46" s="29" t="s">
        <v>101</v>
      </c>
      <c r="D46" s="23" t="s">
        <v>86</v>
      </c>
      <c r="E46" s="23" t="s">
        <v>86</v>
      </c>
      <c r="F46" s="23" t="s">
        <v>86</v>
      </c>
      <c r="G46" s="23" t="s">
        <v>86</v>
      </c>
      <c r="H46" s="23" t="s">
        <v>86</v>
      </c>
      <c r="I46" s="23" t="s">
        <v>86</v>
      </c>
      <c r="J46" s="23" t="s">
        <v>86</v>
      </c>
      <c r="K46" s="23" t="s">
        <v>86</v>
      </c>
      <c r="L46" s="31" t="s">
        <v>86</v>
      </c>
      <c r="M46" s="31" t="s">
        <v>86</v>
      </c>
      <c r="N46" s="31" t="s">
        <v>86</v>
      </c>
      <c r="O46" s="31" t="s">
        <v>86</v>
      </c>
      <c r="P46" s="23" t="s">
        <v>86</v>
      </c>
      <c r="Q46" s="23" t="s">
        <v>86</v>
      </c>
    </row>
    <row r="47" spans="1:17" ht="15.75" x14ac:dyDescent="0.2">
      <c r="A47" s="21" t="s">
        <v>53</v>
      </c>
      <c r="B47" s="27" t="s">
        <v>84</v>
      </c>
      <c r="C47" s="29" t="s">
        <v>101</v>
      </c>
      <c r="D47" s="23" t="s">
        <v>86</v>
      </c>
      <c r="E47" s="23" t="s">
        <v>86</v>
      </c>
      <c r="F47" s="23" t="s">
        <v>86</v>
      </c>
      <c r="G47" s="23" t="s">
        <v>86</v>
      </c>
      <c r="H47" s="23" t="s">
        <v>86</v>
      </c>
      <c r="I47" s="23" t="s">
        <v>86</v>
      </c>
      <c r="J47" s="23" t="s">
        <v>86</v>
      </c>
      <c r="K47" s="23" t="s">
        <v>86</v>
      </c>
      <c r="L47" s="30" t="str">
        <f>L48</f>
        <v>нд</v>
      </c>
      <c r="M47" s="30" t="str">
        <f t="shared" ref="M47:O47" si="17">M48</f>
        <v>нд</v>
      </c>
      <c r="N47" s="30" t="str">
        <f t="shared" si="17"/>
        <v>нд</v>
      </c>
      <c r="O47" s="30" t="str">
        <f t="shared" si="17"/>
        <v>нд</v>
      </c>
      <c r="P47" s="23" t="s">
        <v>86</v>
      </c>
      <c r="Q47" s="23" t="s">
        <v>86</v>
      </c>
    </row>
    <row r="48" spans="1:17" ht="15.75" x14ac:dyDescent="0.2">
      <c r="A48" s="21" t="s">
        <v>53</v>
      </c>
      <c r="B48" s="28" t="s">
        <v>89</v>
      </c>
      <c r="C48" s="29" t="s">
        <v>90</v>
      </c>
      <c r="D48" s="23" t="s">
        <v>86</v>
      </c>
      <c r="E48" s="23" t="s">
        <v>86</v>
      </c>
      <c r="F48" s="23" t="s">
        <v>86</v>
      </c>
      <c r="G48" s="23" t="s">
        <v>86</v>
      </c>
      <c r="H48" s="23" t="s">
        <v>86</v>
      </c>
      <c r="I48" s="23" t="s">
        <v>86</v>
      </c>
      <c r="J48" s="23" t="s">
        <v>86</v>
      </c>
      <c r="K48" s="23" t="s">
        <v>86</v>
      </c>
      <c r="L48" s="30" t="s">
        <v>86</v>
      </c>
      <c r="M48" s="30" t="s">
        <v>86</v>
      </c>
      <c r="N48" s="30" t="s">
        <v>86</v>
      </c>
      <c r="O48" s="30" t="s">
        <v>86</v>
      </c>
      <c r="P48" s="23" t="s">
        <v>86</v>
      </c>
      <c r="Q48" s="23" t="s">
        <v>86</v>
      </c>
    </row>
    <row r="49" spans="1:17" ht="15.75" x14ac:dyDescent="0.2">
      <c r="A49" s="21" t="s">
        <v>65</v>
      </c>
      <c r="B49" s="25" t="s">
        <v>54</v>
      </c>
      <c r="C49" s="29" t="s">
        <v>101</v>
      </c>
      <c r="D49" s="23" t="s">
        <v>86</v>
      </c>
      <c r="E49" s="23" t="s">
        <v>86</v>
      </c>
      <c r="F49" s="23" t="s">
        <v>86</v>
      </c>
      <c r="G49" s="23" t="s">
        <v>86</v>
      </c>
      <c r="H49" s="23" t="s">
        <v>86</v>
      </c>
      <c r="I49" s="23" t="s">
        <v>86</v>
      </c>
      <c r="J49" s="23" t="s">
        <v>86</v>
      </c>
      <c r="K49" s="23" t="s">
        <v>86</v>
      </c>
      <c r="L49" s="31" t="s">
        <v>86</v>
      </c>
      <c r="M49" s="31" t="s">
        <v>86</v>
      </c>
      <c r="N49" s="31" t="s">
        <v>86</v>
      </c>
      <c r="O49" s="31" t="s">
        <v>86</v>
      </c>
      <c r="P49" s="23" t="s">
        <v>86</v>
      </c>
      <c r="Q49" s="23" t="s">
        <v>86</v>
      </c>
    </row>
    <row r="50" spans="1:17" ht="15.75" x14ac:dyDescent="0.2">
      <c r="A50" s="21" t="s">
        <v>66</v>
      </c>
      <c r="B50" s="25" t="s">
        <v>55</v>
      </c>
      <c r="C50" s="29" t="s">
        <v>101</v>
      </c>
      <c r="D50" s="23" t="s">
        <v>86</v>
      </c>
      <c r="E50" s="23" t="s">
        <v>86</v>
      </c>
      <c r="F50" s="23" t="s">
        <v>86</v>
      </c>
      <c r="G50" s="23" t="s">
        <v>86</v>
      </c>
      <c r="H50" s="23" t="s">
        <v>86</v>
      </c>
      <c r="I50" s="23" t="s">
        <v>86</v>
      </c>
      <c r="J50" s="23" t="s">
        <v>86</v>
      </c>
      <c r="K50" s="23" t="s">
        <v>86</v>
      </c>
      <c r="L50" s="30" t="str">
        <f>IF(SUM(L51:L51)=0,"нд",SUM(L51:L51))</f>
        <v>нд</v>
      </c>
      <c r="M50" s="30" t="str">
        <f t="shared" ref="M50:O50" si="18">IF(SUM(M51:M51)=0,"нд",SUM(M51:M51))</f>
        <v>нд</v>
      </c>
      <c r="N50" s="30" t="str">
        <f t="shared" si="18"/>
        <v>нд</v>
      </c>
      <c r="O50" s="30" t="str">
        <f t="shared" si="18"/>
        <v>нд</v>
      </c>
      <c r="P50" s="23" t="s">
        <v>86</v>
      </c>
      <c r="Q50" s="23" t="s">
        <v>86</v>
      </c>
    </row>
    <row r="51" spans="1:17" ht="15.75" x14ac:dyDescent="0.2">
      <c r="A51" s="21" t="s">
        <v>66</v>
      </c>
      <c r="B51" s="28" t="s">
        <v>93</v>
      </c>
      <c r="C51" s="29" t="s">
        <v>94</v>
      </c>
      <c r="D51" s="23" t="s">
        <v>86</v>
      </c>
      <c r="E51" s="23" t="s">
        <v>86</v>
      </c>
      <c r="F51" s="23" t="s">
        <v>86</v>
      </c>
      <c r="G51" s="23" t="s">
        <v>86</v>
      </c>
      <c r="H51" s="23" t="s">
        <v>86</v>
      </c>
      <c r="I51" s="23" t="s">
        <v>86</v>
      </c>
      <c r="J51" s="23" t="s">
        <v>86</v>
      </c>
      <c r="K51" s="23" t="s">
        <v>86</v>
      </c>
      <c r="L51" s="30" t="s">
        <v>86</v>
      </c>
      <c r="M51" s="30" t="s">
        <v>86</v>
      </c>
      <c r="N51" s="30" t="s">
        <v>86</v>
      </c>
      <c r="O51" s="30" t="s">
        <v>86</v>
      </c>
      <c r="P51" s="23" t="s">
        <v>86</v>
      </c>
      <c r="Q51" s="23" t="s">
        <v>86</v>
      </c>
    </row>
    <row r="52" spans="1:17" ht="15.75" x14ac:dyDescent="0.2">
      <c r="A52" s="21" t="s">
        <v>67</v>
      </c>
      <c r="B52" s="24" t="s">
        <v>56</v>
      </c>
      <c r="C52" s="29" t="s">
        <v>101</v>
      </c>
      <c r="D52" s="23" t="s">
        <v>86</v>
      </c>
      <c r="E52" s="23" t="s">
        <v>86</v>
      </c>
      <c r="F52" s="23" t="s">
        <v>86</v>
      </c>
      <c r="G52" s="23" t="s">
        <v>86</v>
      </c>
      <c r="H52" s="23" t="s">
        <v>86</v>
      </c>
      <c r="I52" s="23" t="s">
        <v>86</v>
      </c>
      <c r="J52" s="23" t="s">
        <v>86</v>
      </c>
      <c r="K52" s="23" t="s">
        <v>86</v>
      </c>
      <c r="L52" s="31" t="s">
        <v>86</v>
      </c>
      <c r="M52" s="31" t="s">
        <v>86</v>
      </c>
      <c r="N52" s="31" t="s">
        <v>86</v>
      </c>
      <c r="O52" s="31" t="s">
        <v>86</v>
      </c>
      <c r="P52" s="23" t="s">
        <v>86</v>
      </c>
      <c r="Q52" s="23" t="s">
        <v>86</v>
      </c>
    </row>
    <row r="60" spans="1:17" x14ac:dyDescent="0.2">
      <c r="L60" s="32"/>
    </row>
  </sheetData>
  <mergeCells count="25">
    <mergeCell ref="A4:Q4"/>
    <mergeCell ref="A7:Q7"/>
    <mergeCell ref="A8:Q8"/>
    <mergeCell ref="A10:Q10"/>
    <mergeCell ref="A12:Q12"/>
    <mergeCell ref="F17:G17"/>
    <mergeCell ref="H16:I16"/>
    <mergeCell ref="J16:K16"/>
    <mergeCell ref="L16:M16"/>
    <mergeCell ref="A13:Q13"/>
    <mergeCell ref="A14:Q14"/>
    <mergeCell ref="A15:A18"/>
    <mergeCell ref="B15:B18"/>
    <mergeCell ref="C15:C18"/>
    <mergeCell ref="D15:Q15"/>
    <mergeCell ref="D16:E16"/>
    <mergeCell ref="F16:G16"/>
    <mergeCell ref="P16:Q16"/>
    <mergeCell ref="D17:E17"/>
    <mergeCell ref="P17:Q17"/>
    <mergeCell ref="N16:O16"/>
    <mergeCell ref="H17:I17"/>
    <mergeCell ref="J17:K17"/>
    <mergeCell ref="N17:O17"/>
    <mergeCell ref="L17:M17"/>
  </mergeCells>
  <dataValidations disablePrompts="1" count="1">
    <dataValidation type="list" allowBlank="1" showInputMessage="1" showErrorMessage="1" sqref="E5" xr:uid="{7D02CE8E-14E4-410C-95DD-88FE851189F4}">
      <formula1>"2024,2025,2026,2027,2028,2029"</formula1>
    </dataValidation>
  </dataValidations>
  <pageMargins left="0.70866141732283472" right="0.70866141732283472" top="0.74803149606299213" bottom="0.74803149606299213" header="0.31496062992125984" footer="0.31496062992125984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2024-03-10T16:15:37Z</dcterms:created>
  <dcterms:modified xsi:type="dcterms:W3CDTF">2024-05-05T09:49:00Z</dcterms:modified>
</cp:coreProperties>
</file>